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726" yWindow="65526" windowWidth="19420" windowHeight="11020" activeTab="0"/>
  </bookViews>
  <sheets>
    <sheet name="Calculatrice" sheetId="1" r:id="rId1"/>
    <sheet name="Data" sheetId="2" state="hidden" r:id="rId2"/>
  </sheets>
  <definedNames>
    <definedName name="_xlnm.Print_Area" localSheetId="0">'Calculatrice'!$A$1:$G$25</definedName>
  </definedNames>
  <calcPr fullCalcOnLoad="1"/>
</workbook>
</file>

<file path=xl/sharedStrings.xml><?xml version="1.0" encoding="utf-8"?>
<sst xmlns="http://schemas.openxmlformats.org/spreadsheetml/2006/main" count="62" uniqueCount="41">
  <si>
    <t xml:space="preserve">Taux d'effort </t>
  </si>
  <si>
    <t>Montant calculé</t>
  </si>
  <si>
    <t>Journée avec repas</t>
  </si>
  <si>
    <t>journée sans repas</t>
  </si>
  <si>
    <t>1/2 journée avec repas</t>
  </si>
  <si>
    <t>1/2 journée sans repas</t>
  </si>
  <si>
    <t>Taux d'effort 
horaire</t>
  </si>
  <si>
    <t>Tarif horaire
 calculé</t>
  </si>
  <si>
    <t xml:space="preserve">Taux d'effort 
</t>
  </si>
  <si>
    <t xml:space="preserve">Montant à payer après déduction de l'ATL </t>
  </si>
  <si>
    <t>Prix plancher</t>
  </si>
  <si>
    <t>Prix plafond</t>
  </si>
  <si>
    <t>Taux d'effort</t>
  </si>
  <si>
    <t>Matin</t>
  </si>
  <si>
    <t>Soir</t>
  </si>
  <si>
    <t>1/2 journée repas</t>
  </si>
  <si>
    <t>Journée repas</t>
  </si>
  <si>
    <t>Journée sans repas</t>
  </si>
  <si>
    <t>ACCUEIL</t>
  </si>
  <si>
    <t>Midi</t>
  </si>
  <si>
    <t>inférieur à 726</t>
  </si>
  <si>
    <t>supérieur à 726</t>
  </si>
  <si>
    <t>QF</t>
  </si>
  <si>
    <t>Accueil de loisirs 
mercredis et vacances scolaires</t>
  </si>
  <si>
    <t>OUTIL DE CALCUL DE LA PARTICIPATION FAMILIALES</t>
  </si>
  <si>
    <t>ATL</t>
  </si>
  <si>
    <t>Montant du Quotient Familial</t>
  </si>
  <si>
    <t>Temps méridien</t>
  </si>
  <si>
    <r>
      <rPr>
        <i/>
        <sz val="11"/>
        <color indexed="8"/>
        <rFont val="Calibri"/>
        <family val="2"/>
      </rPr>
      <t>Le quotient familial est le rapport entre les ressources de la famille et le nombre total de parts du foyer, il se calcule de la manière suivante :</t>
    </r>
    <r>
      <rPr>
        <sz val="11"/>
        <color theme="1"/>
        <rFont val="Calibri"/>
        <family val="2"/>
      </rPr>
      <t xml:space="preserve">
(1/12ième des revenus annuels + les prestations familiales du mois précédant la demande)/nombre de parts*
* le nombre de part :
- couple ou personne isolée = 2 parts
-  1er enfant à charge = ½ part
- 2ème enfant à charge = ½ part
- 3ème enfant à charge = 1 part
- Enfant en situation de handicap percevant l’allocation d’éducation de l’enfant handicapé (AEEH) = 1 part</t>
    </r>
  </si>
  <si>
    <t xml:space="preserve">Pour connaitre le coût qui vous sera facturé, veuillez indiquer votre Quotient Familial CAF dans les cases jaunes. </t>
  </si>
  <si>
    <r>
      <t xml:space="preserve">Quotient Familial </t>
    </r>
    <r>
      <rPr>
        <sz val="14"/>
        <color indexed="8"/>
        <rFont val="Calibri"/>
        <family val="2"/>
      </rPr>
      <t>≤ 726</t>
    </r>
  </si>
  <si>
    <t>Quotient Familial &gt; 726</t>
  </si>
  <si>
    <t>Montant à payer par  jour</t>
  </si>
  <si>
    <t>Montant à payer par jour</t>
  </si>
  <si>
    <r>
      <t xml:space="preserve">Quotient Familial </t>
    </r>
    <r>
      <rPr>
        <sz val="14"/>
        <color indexed="8"/>
        <rFont val="Calibri"/>
        <family val="2"/>
      </rPr>
      <t>≤ 479</t>
    </r>
  </si>
  <si>
    <r>
      <t xml:space="preserve">Quotient Familial </t>
    </r>
    <r>
      <rPr>
        <sz val="14"/>
        <color indexed="8"/>
        <rFont val="Calibri"/>
        <family val="2"/>
      </rPr>
      <t>&gt; 479</t>
    </r>
  </si>
  <si>
    <t>Montant à payer par séance</t>
  </si>
  <si>
    <r>
      <t xml:space="preserve">Le montant de participation versé par les familles ne couvre qu’une partie du prix de revient des temps d’accueil périscolaire et extrascolaire. La différence étant assurée par la commune de </t>
    </r>
    <r>
      <rPr>
        <b/>
        <sz val="20"/>
        <color indexed="8"/>
        <rFont val="Calibri"/>
        <family val="2"/>
      </rPr>
      <t>Neuilly-Crimolois</t>
    </r>
    <r>
      <rPr>
        <sz val="14"/>
        <color indexed="8"/>
        <rFont val="Calibri"/>
        <family val="2"/>
      </rPr>
      <t xml:space="preserve"> et la Caf de Côte d’Or.</t>
    </r>
  </si>
  <si>
    <t>Accueil périscolaire 
matin, temps méridien et soir</t>
  </si>
  <si>
    <t>Accueil matin et du soir</t>
  </si>
  <si>
    <t>V.20201101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</si>
</sst>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  <numFmt numFmtId="165" formatCode="0.0000%"/>
    <numFmt numFmtId="166" formatCode="0.0"/>
    <numFmt numFmtId="167" formatCode="0.00000"/>
    <numFmt numFmtId="168" formatCode="0.0000"/>
    <numFmt numFmtId="169" formatCode="0.000"/>
    <numFmt numFmtId="170" formatCode="0.000000"/>
    <numFmt numFmtId="171" formatCode="#,##0.00\ &quot;€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24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24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73">
    <xf numFmtId="0" fontId="0" fillId="0" borderId="0" xfId="0" applyFont="1" applyAlignment="1">
      <alignment/>
    </xf>
    <xf numFmtId="0" fontId="43" fillId="27" borderId="10" xfId="0" applyFont="1" applyFill="1" applyBorder="1" applyAlignment="1" applyProtection="1">
      <alignment vertical="center"/>
      <protection locked="0"/>
    </xf>
    <xf numFmtId="0" fontId="43" fillId="27" borderId="11" xfId="0" applyFont="1" applyFill="1" applyBorder="1" applyAlignment="1" applyProtection="1">
      <alignment/>
      <protection locked="0"/>
    </xf>
    <xf numFmtId="0" fontId="43" fillId="27" borderId="12" xfId="0" applyFont="1" applyFill="1" applyBorder="1" applyAlignment="1" applyProtection="1">
      <alignment/>
      <protection locked="0"/>
    </xf>
    <xf numFmtId="0" fontId="43" fillId="27" borderId="13" xfId="0" applyFont="1" applyFill="1" applyBorder="1" applyAlignment="1" applyProtection="1">
      <alignment/>
      <protection locked="0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4" fillId="0" borderId="10" xfId="0" applyFont="1" applyBorder="1" applyAlignment="1" applyProtection="1">
      <alignment horizontal="center" vertical="center" wrapText="1"/>
      <protection/>
    </xf>
    <xf numFmtId="0" fontId="44" fillId="35" borderId="10" xfId="0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0" fontId="43" fillId="34" borderId="14" xfId="0" applyFont="1" applyFill="1" applyBorder="1" applyAlignment="1" applyProtection="1">
      <alignment/>
      <protection/>
    </xf>
    <xf numFmtId="0" fontId="43" fillId="34" borderId="15" xfId="0" applyFont="1" applyFill="1" applyBorder="1" applyAlignment="1" applyProtection="1">
      <alignment/>
      <protection/>
    </xf>
    <xf numFmtId="10" fontId="43" fillId="34" borderId="16" xfId="0" applyNumberFormat="1" applyFont="1" applyFill="1" applyBorder="1" applyAlignment="1" applyProtection="1">
      <alignment/>
      <protection/>
    </xf>
    <xf numFmtId="2" fontId="43" fillId="35" borderId="12" xfId="0" applyNumberFormat="1" applyFont="1" applyFill="1" applyBorder="1" applyAlignment="1" applyProtection="1">
      <alignment/>
      <protection/>
    </xf>
    <xf numFmtId="0" fontId="43" fillId="34" borderId="16" xfId="0" applyFont="1" applyFill="1" applyBorder="1" applyAlignment="1" applyProtection="1">
      <alignment/>
      <protection/>
    </xf>
    <xf numFmtId="0" fontId="43" fillId="34" borderId="0" xfId="0" applyFont="1" applyFill="1" applyBorder="1" applyAlignment="1" applyProtection="1">
      <alignment/>
      <protection/>
    </xf>
    <xf numFmtId="2" fontId="43" fillId="36" borderId="12" xfId="0" applyNumberFormat="1" applyFont="1" applyFill="1" applyBorder="1" applyAlignment="1" applyProtection="1">
      <alignment/>
      <protection/>
    </xf>
    <xf numFmtId="0" fontId="43" fillId="36" borderId="17" xfId="0" applyFont="1" applyFill="1" applyBorder="1" applyAlignment="1" applyProtection="1">
      <alignment/>
      <protection/>
    </xf>
    <xf numFmtId="0" fontId="43" fillId="36" borderId="18" xfId="0" applyFont="1" applyFill="1" applyBorder="1" applyAlignment="1" applyProtection="1">
      <alignment/>
      <protection/>
    </xf>
    <xf numFmtId="10" fontId="43" fillId="36" borderId="18" xfId="0" applyNumberFormat="1" applyFont="1" applyFill="1" applyBorder="1" applyAlignment="1" applyProtection="1">
      <alignment/>
      <protection/>
    </xf>
    <xf numFmtId="0" fontId="43" fillId="35" borderId="18" xfId="0" applyFont="1" applyFill="1" applyBorder="1" applyAlignment="1" applyProtection="1">
      <alignment/>
      <protection/>
    </xf>
    <xf numFmtId="0" fontId="43" fillId="36" borderId="19" xfId="0" applyFont="1" applyFill="1" applyBorder="1" applyAlignment="1" applyProtection="1">
      <alignment/>
      <protection/>
    </xf>
    <xf numFmtId="0" fontId="43" fillId="34" borderId="20" xfId="0" applyFont="1" applyFill="1" applyBorder="1" applyAlignment="1" applyProtection="1">
      <alignment/>
      <protection/>
    </xf>
    <xf numFmtId="164" fontId="43" fillId="34" borderId="20" xfId="0" applyNumberFormat="1" applyFont="1" applyFill="1" applyBorder="1" applyAlignment="1" applyProtection="1">
      <alignment/>
      <protection/>
    </xf>
    <xf numFmtId="10" fontId="43" fillId="34" borderId="14" xfId="0" applyNumberFormat="1" applyFont="1" applyFill="1" applyBorder="1" applyAlignment="1" applyProtection="1">
      <alignment/>
      <protection/>
    </xf>
    <xf numFmtId="165" fontId="43" fillId="34" borderId="20" xfId="0" applyNumberFormat="1" applyFont="1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2" fontId="43" fillId="35" borderId="13" xfId="0" applyNumberFormat="1" applyFont="1" applyFill="1" applyBorder="1" applyAlignment="1" applyProtection="1">
      <alignment/>
      <protection/>
    </xf>
    <xf numFmtId="0" fontId="44" fillId="36" borderId="13" xfId="0" applyFont="1" applyFill="1" applyBorder="1" applyAlignment="1" applyProtection="1">
      <alignment horizontal="center" vertical="center" wrapText="1"/>
      <protection/>
    </xf>
    <xf numFmtId="0" fontId="43" fillId="33" borderId="0" xfId="0" applyFont="1" applyFill="1" applyAlignment="1" applyProtection="1">
      <alignment/>
      <protection/>
    </xf>
    <xf numFmtId="0" fontId="44" fillId="0" borderId="11" xfId="0" applyFont="1" applyBorder="1" applyAlignment="1" applyProtection="1">
      <alignment horizontal="center" vertical="center" wrapText="1"/>
      <protection/>
    </xf>
    <xf numFmtId="0" fontId="44" fillId="35" borderId="11" xfId="0" applyFont="1" applyFill="1" applyBorder="1" applyAlignment="1" applyProtection="1">
      <alignment horizontal="center" vertical="center" wrapText="1"/>
      <protection/>
    </xf>
    <xf numFmtId="164" fontId="43" fillId="0" borderId="10" xfId="0" applyNumberFormat="1" applyFont="1" applyBorder="1" applyAlignment="1" applyProtection="1">
      <alignment horizontal="center" vertical="center"/>
      <protection/>
    </xf>
    <xf numFmtId="2" fontId="43" fillId="35" borderId="10" xfId="0" applyNumberFormat="1" applyFont="1" applyFill="1" applyBorder="1" applyAlignment="1" applyProtection="1">
      <alignment horizontal="center" vertical="center"/>
      <protection/>
    </xf>
    <xf numFmtId="0" fontId="43" fillId="36" borderId="20" xfId="0" applyFont="1" applyFill="1" applyBorder="1" applyAlignment="1" applyProtection="1">
      <alignment vertical="center"/>
      <protection/>
    </xf>
    <xf numFmtId="0" fontId="43" fillId="36" borderId="21" xfId="0" applyFont="1" applyFill="1" applyBorder="1" applyAlignment="1" applyProtection="1">
      <alignment vertical="center"/>
      <protection/>
    </xf>
    <xf numFmtId="0" fontId="43" fillId="36" borderId="13" xfId="0" applyFont="1" applyFill="1" applyBorder="1" applyAlignment="1" applyProtection="1">
      <alignment vertical="center"/>
      <protection/>
    </xf>
    <xf numFmtId="10" fontId="43" fillId="36" borderId="13" xfId="0" applyNumberFormat="1" applyFont="1" applyFill="1" applyBorder="1" applyAlignment="1" applyProtection="1">
      <alignment vertical="center"/>
      <protection/>
    </xf>
    <xf numFmtId="0" fontId="43" fillId="35" borderId="13" xfId="0" applyFont="1" applyFill="1" applyBorder="1" applyAlignment="1" applyProtection="1">
      <alignment vertical="center"/>
      <protection/>
    </xf>
    <xf numFmtId="0" fontId="22" fillId="33" borderId="0" xfId="0" applyFont="1" applyFill="1" applyAlignment="1" applyProtection="1">
      <alignment/>
      <protection/>
    </xf>
    <xf numFmtId="0" fontId="43" fillId="34" borderId="22" xfId="0" applyFont="1" applyFill="1" applyBorder="1" applyAlignment="1" applyProtection="1">
      <alignment/>
      <protection/>
    </xf>
    <xf numFmtId="171" fontId="43" fillId="0" borderId="10" xfId="0" applyNumberFormat="1" applyFont="1" applyBorder="1" applyAlignment="1" applyProtection="1">
      <alignment horizontal="center" vertical="center"/>
      <protection/>
    </xf>
    <xf numFmtId="171" fontId="43" fillId="34" borderId="12" xfId="0" applyNumberFormat="1" applyFont="1" applyFill="1" applyBorder="1" applyAlignment="1" applyProtection="1">
      <alignment/>
      <protection/>
    </xf>
    <xf numFmtId="171" fontId="43" fillId="36" borderId="19" xfId="0" applyNumberFormat="1" applyFont="1" applyFill="1" applyBorder="1" applyAlignment="1" applyProtection="1">
      <alignment/>
      <protection/>
    </xf>
    <xf numFmtId="171" fontId="43" fillId="34" borderId="13" xfId="0" applyNumberFormat="1" applyFont="1" applyFill="1" applyBorder="1" applyAlignment="1" applyProtection="1">
      <alignment/>
      <protection/>
    </xf>
    <xf numFmtId="171" fontId="43" fillId="0" borderId="12" xfId="0" applyNumberFormat="1" applyFont="1" applyBorder="1" applyAlignment="1" applyProtection="1">
      <alignment/>
      <protection/>
    </xf>
    <xf numFmtId="0" fontId="43" fillId="27" borderId="11" xfId="0" applyFont="1" applyFill="1" applyBorder="1" applyAlignment="1" applyProtection="1">
      <alignment horizontal="center" vertical="center"/>
      <protection locked="0"/>
    </xf>
    <xf numFmtId="0" fontId="43" fillId="27" borderId="13" xfId="0" applyFont="1" applyFill="1" applyBorder="1" applyAlignment="1" applyProtection="1">
      <alignment horizontal="center" vertical="center"/>
      <protection locked="0"/>
    </xf>
    <xf numFmtId="2" fontId="43" fillId="35" borderId="17" xfId="0" applyNumberFormat="1" applyFont="1" applyFill="1" applyBorder="1" applyAlignment="1" applyProtection="1">
      <alignment horizontal="center" vertical="center"/>
      <protection/>
    </xf>
    <xf numFmtId="0" fontId="43" fillId="36" borderId="10" xfId="0" applyFont="1" applyFill="1" applyBorder="1" applyAlignment="1" applyProtection="1">
      <alignment vertical="center"/>
      <protection/>
    </xf>
    <xf numFmtId="171" fontId="43" fillId="0" borderId="23" xfId="0" applyNumberFormat="1" applyFont="1" applyBorder="1" applyAlignment="1" applyProtection="1">
      <alignment horizontal="center" vertical="center"/>
      <protection/>
    </xf>
    <xf numFmtId="0" fontId="22" fillId="37" borderId="0" xfId="0" applyFont="1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1" fontId="0" fillId="33" borderId="0" xfId="0" applyNumberFormat="1" applyFill="1" applyAlignment="1" applyProtection="1">
      <alignment/>
      <protection/>
    </xf>
    <xf numFmtId="16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45" fillId="38" borderId="0" xfId="0" applyFont="1" applyFill="1" applyBorder="1" applyAlignment="1" applyProtection="1">
      <alignment horizontal="center" vertical="center" wrapText="1"/>
      <protection/>
    </xf>
    <xf numFmtId="0" fontId="45" fillId="38" borderId="0" xfId="0" applyFont="1" applyFill="1" applyBorder="1" applyAlignment="1" applyProtection="1">
      <alignment horizontal="center" vertical="center"/>
      <protection/>
    </xf>
    <xf numFmtId="0" fontId="43" fillId="0" borderId="14" xfId="0" applyFont="1" applyBorder="1" applyAlignment="1" applyProtection="1">
      <alignment horizontal="center" vertical="center"/>
      <protection/>
    </xf>
    <xf numFmtId="0" fontId="43" fillId="0" borderId="24" xfId="0" applyFont="1" applyBorder="1" applyAlignment="1" applyProtection="1">
      <alignment horizontal="center" vertical="center"/>
      <protection/>
    </xf>
    <xf numFmtId="0" fontId="43" fillId="0" borderId="20" xfId="0" applyFont="1" applyBorder="1" applyAlignment="1" applyProtection="1">
      <alignment horizontal="center" vertical="center"/>
      <protection/>
    </xf>
    <xf numFmtId="0" fontId="43" fillId="0" borderId="22" xfId="0" applyFont="1" applyBorder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 wrapText="1"/>
      <protection/>
    </xf>
    <xf numFmtId="0" fontId="47" fillId="27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164" fontId="43" fillId="0" borderId="11" xfId="0" applyNumberFormat="1" applyFont="1" applyBorder="1" applyAlignment="1" applyProtection="1">
      <alignment horizontal="center" vertical="center"/>
      <protection/>
    </xf>
    <xf numFmtId="164" fontId="43" fillId="0" borderId="13" xfId="0" applyNumberFormat="1" applyFont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48" fillId="33" borderId="0" xfId="0" applyFont="1" applyFill="1" applyAlignment="1" applyProtection="1">
      <alignment horizontal="right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0</xdr:row>
      <xdr:rowOff>276225</xdr:rowOff>
    </xdr:from>
    <xdr:to>
      <xdr:col>6</xdr:col>
      <xdr:colOff>1181100</xdr:colOff>
      <xdr:row>0</xdr:row>
      <xdr:rowOff>819150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276225"/>
          <a:ext cx="1076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295275</xdr:rowOff>
    </xdr:from>
    <xdr:to>
      <xdr:col>0</xdr:col>
      <xdr:colOff>1219200</xdr:colOff>
      <xdr:row>0</xdr:row>
      <xdr:rowOff>762000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95275"/>
          <a:ext cx="1162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au2" displayName="Tableau2" ref="B2:F13" comment="" totalsRowShown="0">
  <autoFilter ref="B2:F13"/>
  <tableColumns count="5">
    <tableColumn id="1" name="ACCUEIL"/>
    <tableColumn id="5" name="QF"/>
    <tableColumn id="2" name="Taux d'effort"/>
    <tableColumn id="3" name="Prix plancher"/>
    <tableColumn id="4" name="Prix plafon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99"/>
  <sheetViews>
    <sheetView showGridLines="0" tabSelected="1" zoomScale="80" zoomScaleNormal="80" workbookViewId="0" topLeftCell="A1">
      <selection activeCell="C25" sqref="C25"/>
    </sheetView>
  </sheetViews>
  <sheetFormatPr defaultColWidth="11.421875" defaultRowHeight="15"/>
  <cols>
    <col min="1" max="1" width="25.7109375" style="9" customWidth="1"/>
    <col min="2" max="2" width="27.140625" style="9" customWidth="1"/>
    <col min="3" max="3" width="19.57421875" style="9" customWidth="1"/>
    <col min="4" max="4" width="20.28125" style="9" customWidth="1"/>
    <col min="5" max="5" width="17.140625" style="9" hidden="1" customWidth="1"/>
    <col min="6" max="6" width="20.140625" style="9" customWidth="1"/>
    <col min="7" max="7" width="18.7109375" style="9" customWidth="1"/>
    <col min="8" max="8" width="3.140625" style="7" customWidth="1"/>
    <col min="9" max="47" width="10.8515625" style="7" customWidth="1"/>
    <col min="48" max="51" width="10.8515625" style="8" customWidth="1"/>
    <col min="52" max="16384" width="10.8515625" style="9" customWidth="1"/>
  </cols>
  <sheetData>
    <row r="1" spans="1:8" ht="67.5" customHeight="1">
      <c r="A1" s="65" t="s">
        <v>24</v>
      </c>
      <c r="B1" s="65"/>
      <c r="C1" s="65"/>
      <c r="D1" s="65"/>
      <c r="E1" s="65"/>
      <c r="F1" s="65"/>
      <c r="G1" s="65"/>
      <c r="H1" s="55"/>
    </row>
    <row r="2" spans="1:8" ht="48" customHeight="1">
      <c r="A2" s="66" t="s">
        <v>37</v>
      </c>
      <c r="B2" s="66"/>
      <c r="C2" s="66"/>
      <c r="D2" s="66"/>
      <c r="E2" s="66"/>
      <c r="F2" s="66"/>
      <c r="G2" s="66"/>
      <c r="H2" s="55"/>
    </row>
    <row r="3" spans="1:8" ht="18">
      <c r="A3" s="67" t="s">
        <v>29</v>
      </c>
      <c r="B3" s="67"/>
      <c r="C3" s="67"/>
      <c r="D3" s="67"/>
      <c r="E3" s="67"/>
      <c r="F3" s="67"/>
      <c r="G3" s="67"/>
      <c r="H3" s="55"/>
    </row>
    <row r="4" spans="1:8" ht="127.5" customHeight="1">
      <c r="A4" s="68" t="s">
        <v>28</v>
      </c>
      <c r="B4" s="68"/>
      <c r="C4" s="68"/>
      <c r="D4" s="68"/>
      <c r="E4" s="68"/>
      <c r="F4" s="68"/>
      <c r="G4" s="68"/>
      <c r="H4" s="55"/>
    </row>
    <row r="5" spans="1:8" s="7" customFormat="1" ht="13.5" customHeight="1">
      <c r="A5" s="71"/>
      <c r="B5" s="71"/>
      <c r="C5" s="71"/>
      <c r="D5" s="71"/>
      <c r="E5" s="71"/>
      <c r="F5" s="71"/>
      <c r="G5" s="71"/>
      <c r="H5" s="55"/>
    </row>
    <row r="6" spans="1:8" ht="46.5">
      <c r="A6" s="59" t="s">
        <v>23</v>
      </c>
      <c r="B6" s="60"/>
      <c r="C6" s="10" t="s">
        <v>26</v>
      </c>
      <c r="D6" s="10" t="s">
        <v>0</v>
      </c>
      <c r="E6" s="11" t="s">
        <v>1</v>
      </c>
      <c r="F6" s="10" t="s">
        <v>33</v>
      </c>
      <c r="G6" s="12" t="s">
        <v>9</v>
      </c>
      <c r="H6" s="55"/>
    </row>
    <row r="7" spans="1:8" ht="18">
      <c r="A7" s="13" t="s">
        <v>2</v>
      </c>
      <c r="B7" s="14" t="s">
        <v>30</v>
      </c>
      <c r="C7" s="3"/>
      <c r="D7" s="15">
        <f>Data!D10</f>
        <v>0.0135</v>
      </c>
      <c r="E7" s="16">
        <f>C7*D7</f>
        <v>0</v>
      </c>
      <c r="F7" s="45">
        <f>IF(E7=0,0,IF(E7&lt;Data!E10,Data!E10,IF(E7&gt;Data!F10,Data!F10,E7)))</f>
        <v>0</v>
      </c>
      <c r="G7" s="48">
        <f>IF(F7=0,0,F7-Data!C20)</f>
        <v>0</v>
      </c>
      <c r="H7" s="55"/>
    </row>
    <row r="8" spans="1:8" ht="18">
      <c r="A8" s="17"/>
      <c r="B8" s="18" t="s">
        <v>31</v>
      </c>
      <c r="C8" s="3"/>
      <c r="D8" s="15">
        <f>Data!D11</f>
        <v>0.009</v>
      </c>
      <c r="E8" s="16">
        <f>C8*D8</f>
        <v>0</v>
      </c>
      <c r="F8" s="45">
        <f>IF(E8=0,0,IF(E8&lt;Data!E11,Data!E11,IF(E8&gt;Data!F11,Data!F11,E8)))</f>
        <v>0</v>
      </c>
      <c r="G8" s="19"/>
      <c r="H8" s="55"/>
    </row>
    <row r="9" spans="1:8" ht="8.25" customHeight="1">
      <c r="A9" s="20"/>
      <c r="B9" s="21"/>
      <c r="C9" s="21"/>
      <c r="D9" s="22"/>
      <c r="E9" s="23"/>
      <c r="F9" s="24"/>
      <c r="G9" s="24"/>
      <c r="H9" s="55"/>
    </row>
    <row r="10" spans="1:8" ht="18">
      <c r="A10" s="17" t="s">
        <v>3</v>
      </c>
      <c r="B10" s="14" t="s">
        <v>30</v>
      </c>
      <c r="C10" s="3"/>
      <c r="D10" s="15">
        <f>Data!D12</f>
        <v>0.008</v>
      </c>
      <c r="E10" s="16">
        <f>C10*D10</f>
        <v>0</v>
      </c>
      <c r="F10" s="45">
        <f>IF(E10=0,0,IF(E10&lt;Data!E12,Data!E12,IF(E10&gt;Data!F12,Data!F12,E10)))</f>
        <v>0</v>
      </c>
      <c r="G10" s="48">
        <f>IF(F10=0,0,F10-Data!C21)</f>
        <v>0</v>
      </c>
      <c r="H10" s="55"/>
    </row>
    <row r="11" spans="1:8" ht="18">
      <c r="A11" s="25"/>
      <c r="B11" s="18" t="s">
        <v>31</v>
      </c>
      <c r="C11" s="4"/>
      <c r="D11" s="26">
        <f>Data!D13</f>
        <v>0.0075</v>
      </c>
      <c r="E11" s="16">
        <f>C11*D11</f>
        <v>0</v>
      </c>
      <c r="F11" s="45">
        <f>IF(E11=0,0,IF(E11&lt;Data!E13,Data!E13,IF(E11&gt;Data!F13,Data!F13,E11)))</f>
        <v>0</v>
      </c>
      <c r="G11" s="19"/>
      <c r="H11" s="55"/>
    </row>
    <row r="12" spans="1:8" ht="8.25" customHeight="1">
      <c r="A12" s="20"/>
      <c r="B12" s="21"/>
      <c r="C12" s="21"/>
      <c r="D12" s="22"/>
      <c r="E12" s="23"/>
      <c r="F12" s="46"/>
      <c r="G12" s="24"/>
      <c r="H12" s="55"/>
    </row>
    <row r="13" spans="1:8" ht="18">
      <c r="A13" s="13" t="s">
        <v>4</v>
      </c>
      <c r="B13" s="14" t="s">
        <v>30</v>
      </c>
      <c r="C13" s="2"/>
      <c r="D13" s="27">
        <f>Data!D6</f>
        <v>0.0085</v>
      </c>
      <c r="E13" s="16">
        <f>C13*D13</f>
        <v>0</v>
      </c>
      <c r="F13" s="45">
        <f>IF(E13=0,0,IF(E13&lt;Data!E6,Data!E6,IF(E13&gt;Data!F6,Data!F6,E13)))</f>
        <v>0</v>
      </c>
      <c r="G13" s="48">
        <f>IF(F13=0,0,F13-Data!C18)</f>
        <v>0</v>
      </c>
      <c r="H13" s="55"/>
    </row>
    <row r="14" spans="1:10" ht="18">
      <c r="A14" s="25"/>
      <c r="B14" s="18" t="s">
        <v>31</v>
      </c>
      <c r="C14" s="4"/>
      <c r="D14" s="28">
        <f>Data!D7</f>
        <v>0.0067</v>
      </c>
      <c r="E14" s="16">
        <f>C14*D14</f>
        <v>0</v>
      </c>
      <c r="F14" s="45">
        <f>IF(E14=0,0,IF(E14&lt;Data!E7,Data!E7,IF(E14&gt;Data!F7,Data!F7,E14)))</f>
        <v>0</v>
      </c>
      <c r="G14" s="19"/>
      <c r="H14" s="55"/>
      <c r="J14" s="56"/>
    </row>
    <row r="15" spans="1:8" ht="8.25" customHeight="1">
      <c r="A15" s="20"/>
      <c r="B15" s="21"/>
      <c r="C15" s="21"/>
      <c r="D15" s="22"/>
      <c r="E15" s="23"/>
      <c r="F15" s="46"/>
      <c r="G15" s="24"/>
      <c r="H15" s="55"/>
    </row>
    <row r="16" spans="1:10" ht="18">
      <c r="A16" s="13" t="s">
        <v>5</v>
      </c>
      <c r="B16" s="14" t="s">
        <v>30</v>
      </c>
      <c r="C16" s="2"/>
      <c r="D16" s="27">
        <f>Data!D8</f>
        <v>0.004</v>
      </c>
      <c r="E16" s="16">
        <f>C16*D16</f>
        <v>0</v>
      </c>
      <c r="F16" s="45">
        <f>IF(E16=0,0,IF(E16&lt;Data!E8,Data!E8,IF(E16&gt;Data!F8,Data!F8,E16)))</f>
        <v>0</v>
      </c>
      <c r="G16" s="48">
        <f>IF(F16=0,0,F16-Data!C19)</f>
        <v>0</v>
      </c>
      <c r="H16" s="55"/>
      <c r="J16" s="56"/>
    </row>
    <row r="17" spans="1:8" ht="18">
      <c r="A17" s="29"/>
      <c r="B17" s="43" t="s">
        <v>31</v>
      </c>
      <c r="C17" s="4"/>
      <c r="D17" s="28">
        <f>Data!D9</f>
        <v>0.00375</v>
      </c>
      <c r="E17" s="30">
        <f>C17*D17</f>
        <v>0</v>
      </c>
      <c r="F17" s="47">
        <f>IF(E17=0,0,IF(E17&lt;Data!E9,Data!E9,IF(E17&gt;Data!F9,Data!F9,E17)))</f>
        <v>0</v>
      </c>
      <c r="G17" s="31"/>
      <c r="H17" s="55"/>
    </row>
    <row r="18" spans="3:8" s="7" customFormat="1" ht="18">
      <c r="C18" s="32"/>
      <c r="H18" s="55"/>
    </row>
    <row r="19" spans="3:8" s="7" customFormat="1" ht="12" customHeight="1">
      <c r="C19" s="32"/>
      <c r="H19" s="55"/>
    </row>
    <row r="20" spans="1:8" ht="42" customHeight="1">
      <c r="A20" s="59" t="s">
        <v>38</v>
      </c>
      <c r="B20" s="60"/>
      <c r="C20" s="10" t="s">
        <v>26</v>
      </c>
      <c r="D20" s="33" t="s">
        <v>6</v>
      </c>
      <c r="E20" s="34" t="s">
        <v>7</v>
      </c>
      <c r="F20" s="10" t="s">
        <v>36</v>
      </c>
      <c r="G20" s="7"/>
      <c r="H20" s="55"/>
    </row>
    <row r="21" spans="1:8" ht="18">
      <c r="A21" s="13" t="s">
        <v>39</v>
      </c>
      <c r="B21" s="14" t="s">
        <v>34</v>
      </c>
      <c r="C21" s="49"/>
      <c r="D21" s="69">
        <f>Data!D3</f>
        <v>0.0015</v>
      </c>
      <c r="E21" s="51">
        <f>C21*D21</f>
        <v>0</v>
      </c>
      <c r="F21" s="53">
        <f>IF(E21=0,0,IF(E21&gt;0,Data!E3,E21))</f>
        <v>0</v>
      </c>
      <c r="G21" s="7"/>
      <c r="H21" s="55"/>
    </row>
    <row r="22" spans="1:8" ht="18">
      <c r="A22" s="13" t="s">
        <v>39</v>
      </c>
      <c r="B22" s="14" t="s">
        <v>35</v>
      </c>
      <c r="C22" s="50"/>
      <c r="D22" s="70"/>
      <c r="E22" s="51">
        <f>C22*D21</f>
        <v>0</v>
      </c>
      <c r="F22" s="53">
        <f>IF(E22=0,0,IF(E22&gt;Data!F3,Data!F3,E22))</f>
        <v>0</v>
      </c>
      <c r="G22" s="7"/>
      <c r="H22" s="55"/>
    </row>
    <row r="23" spans="1:8" ht="9.75" customHeight="1">
      <c r="A23" s="37"/>
      <c r="B23" s="38"/>
      <c r="C23" s="39"/>
      <c r="D23" s="40"/>
      <c r="E23" s="41"/>
      <c r="F23" s="52"/>
      <c r="G23" s="52"/>
      <c r="H23" s="55"/>
    </row>
    <row r="24" spans="1:8" ht="30.75">
      <c r="A24" s="61" t="s">
        <v>27</v>
      </c>
      <c r="B24" s="62"/>
      <c r="C24" s="10" t="s">
        <v>26</v>
      </c>
      <c r="D24" s="33" t="s">
        <v>8</v>
      </c>
      <c r="E24" s="34" t="s">
        <v>7</v>
      </c>
      <c r="F24" s="33" t="s">
        <v>32</v>
      </c>
      <c r="G24" s="7"/>
      <c r="H24" s="55"/>
    </row>
    <row r="25" spans="1:8" ht="18">
      <c r="A25" s="63"/>
      <c r="B25" s="64"/>
      <c r="C25" s="1"/>
      <c r="D25" s="35">
        <f>Data!D4</f>
        <v>0.00338</v>
      </c>
      <c r="E25" s="36">
        <f>C25*D25</f>
        <v>0</v>
      </c>
      <c r="F25" s="44">
        <f>IF(E25=0,0,IF(E25&lt;Data!E4,Data!E4,IF(E25&gt;Data!F4,Data!F4,E25)))</f>
        <v>0</v>
      </c>
      <c r="G25" s="7"/>
      <c r="H25" s="55"/>
    </row>
    <row r="26" spans="7:8" s="42" customFormat="1" ht="14.25">
      <c r="G26" s="72" t="s">
        <v>40</v>
      </c>
      <c r="H26" s="54"/>
    </row>
    <row r="27" spans="1:8" s="42" customFormat="1" ht="14.25">
      <c r="A27" s="54"/>
      <c r="B27" s="54"/>
      <c r="C27" s="54"/>
      <c r="D27" s="54"/>
      <c r="E27" s="54"/>
      <c r="F27" s="54"/>
      <c r="G27" s="54"/>
      <c r="H27" s="54"/>
    </row>
    <row r="28" s="42" customFormat="1" ht="14.25"/>
    <row r="29" s="42" customFormat="1" ht="14.25"/>
    <row r="30" s="42" customFormat="1" ht="14.25"/>
    <row r="31" s="42" customFormat="1" ht="14.25"/>
    <row r="32" s="42" customFormat="1" ht="14.25"/>
    <row r="33" s="42" customFormat="1" ht="14.25"/>
    <row r="34" s="42" customFormat="1" ht="14.25"/>
    <row r="35" s="42" customFormat="1" ht="14.25"/>
    <row r="36" s="42" customFormat="1" ht="14.25"/>
    <row r="37" s="42" customFormat="1" ht="14.25"/>
    <row r="38" s="42" customFormat="1" ht="14.25"/>
    <row r="39" s="42" customFormat="1" ht="14.25"/>
    <row r="40" s="42" customFormat="1" ht="14.25"/>
    <row r="41" s="42" customFormat="1" ht="14.25"/>
    <row r="42" s="42" customFormat="1" ht="14.25"/>
    <row r="43" s="7" customFormat="1" ht="14.25"/>
    <row r="44" s="7" customFormat="1" ht="14.25"/>
    <row r="45" s="7" customFormat="1" ht="14.25"/>
    <row r="46" s="7" customFormat="1" ht="14.25"/>
    <row r="47" s="7" customFormat="1" ht="14.25"/>
    <row r="48" s="7" customFormat="1" ht="14.25"/>
    <row r="49" s="7" customFormat="1" ht="14.25"/>
    <row r="50" s="7" customFormat="1" ht="14.25"/>
    <row r="51" s="7" customFormat="1" ht="14.25"/>
    <row r="52" s="7" customFormat="1" ht="14.25"/>
    <row r="53" s="7" customFormat="1" ht="14.25"/>
    <row r="54" s="7" customFormat="1" ht="14.25"/>
    <row r="55" s="7" customFormat="1" ht="14.25"/>
    <row r="56" s="7" customFormat="1" ht="14.25"/>
    <row r="57" s="7" customFormat="1" ht="14.25"/>
    <row r="58" s="7" customFormat="1" ht="14.25"/>
    <row r="59" s="7" customFormat="1" ht="14.25"/>
    <row r="60" s="7" customFormat="1" ht="14.25"/>
    <row r="61" s="7" customFormat="1" ht="14.25"/>
    <row r="62" s="7" customFormat="1" ht="14.25"/>
    <row r="63" s="7" customFormat="1" ht="14.25"/>
    <row r="64" s="7" customFormat="1" ht="14.25"/>
    <row r="65" s="7" customFormat="1" ht="14.25"/>
    <row r="66" s="7" customFormat="1" ht="14.25"/>
    <row r="67" s="7" customFormat="1" ht="14.25"/>
    <row r="68" s="7" customFormat="1" ht="14.25"/>
    <row r="69" s="7" customFormat="1" ht="14.25"/>
    <row r="70" s="7" customFormat="1" ht="14.25"/>
    <row r="71" s="7" customFormat="1" ht="14.25"/>
    <row r="72" s="7" customFormat="1" ht="14.25"/>
    <row r="73" s="7" customFormat="1" ht="14.25"/>
    <row r="74" s="7" customFormat="1" ht="14.25"/>
    <row r="75" s="7" customFormat="1" ht="14.25"/>
    <row r="76" s="7" customFormat="1" ht="14.25"/>
    <row r="77" s="7" customFormat="1" ht="14.25"/>
    <row r="78" s="7" customFormat="1" ht="14.25"/>
    <row r="79" s="7" customFormat="1" ht="14.25"/>
    <row r="80" s="7" customFormat="1" ht="14.25"/>
    <row r="81" s="7" customFormat="1" ht="14.25"/>
    <row r="82" s="7" customFormat="1" ht="14.25"/>
    <row r="83" s="7" customFormat="1" ht="14.25"/>
    <row r="84" s="7" customFormat="1" ht="14.25"/>
    <row r="85" s="7" customFormat="1" ht="14.25"/>
    <row r="86" s="7" customFormat="1" ht="14.25"/>
    <row r="87" s="7" customFormat="1" ht="14.25"/>
    <row r="88" s="7" customFormat="1" ht="14.25"/>
    <row r="89" s="7" customFormat="1" ht="14.25"/>
    <row r="90" s="7" customFormat="1" ht="14.25"/>
    <row r="91" s="7" customFormat="1" ht="14.25"/>
    <row r="92" s="7" customFormat="1" ht="14.25"/>
    <row r="93" s="7" customFormat="1" ht="14.25"/>
    <row r="94" s="7" customFormat="1" ht="14.25"/>
    <row r="95" s="7" customFormat="1" ht="14.25"/>
    <row r="96" s="7" customFormat="1" ht="14.25"/>
    <row r="97" s="7" customFormat="1" ht="14.25"/>
    <row r="98" s="7" customFormat="1" ht="14.25"/>
    <row r="99" s="7" customFormat="1" ht="14.25"/>
    <row r="100" s="7" customFormat="1" ht="14.25"/>
    <row r="101" s="7" customFormat="1" ht="14.25"/>
    <row r="102" s="7" customFormat="1" ht="14.25"/>
    <row r="103" s="7" customFormat="1" ht="14.25"/>
    <row r="104" s="7" customFormat="1" ht="14.25"/>
    <row r="105" s="7" customFormat="1" ht="14.25"/>
    <row r="106" s="7" customFormat="1" ht="14.25"/>
    <row r="107" s="7" customFormat="1" ht="14.25"/>
    <row r="108" s="7" customFormat="1" ht="14.25"/>
    <row r="109" s="7" customFormat="1" ht="14.25"/>
    <row r="110" s="7" customFormat="1" ht="14.25"/>
    <row r="111" s="7" customFormat="1" ht="14.25"/>
    <row r="112" s="7" customFormat="1" ht="14.25"/>
    <row r="113" s="7" customFormat="1" ht="14.25"/>
    <row r="114" s="7" customFormat="1" ht="14.25"/>
    <row r="115" s="7" customFormat="1" ht="14.25"/>
    <row r="116" s="7" customFormat="1" ht="14.25"/>
    <row r="117" s="7" customFormat="1" ht="14.25"/>
    <row r="118" s="7" customFormat="1" ht="14.25"/>
    <row r="119" s="7" customFormat="1" ht="14.25"/>
    <row r="120" s="7" customFormat="1" ht="14.25"/>
    <row r="121" s="7" customFormat="1" ht="14.25"/>
    <row r="122" s="7" customFormat="1" ht="14.25"/>
    <row r="123" s="7" customFormat="1" ht="14.25"/>
    <row r="124" s="7" customFormat="1" ht="14.25"/>
    <row r="125" s="7" customFormat="1" ht="14.25"/>
    <row r="126" s="7" customFormat="1" ht="14.25"/>
    <row r="127" s="7" customFormat="1" ht="14.25"/>
    <row r="128" s="7" customFormat="1" ht="14.25"/>
    <row r="129" s="7" customFormat="1" ht="14.25"/>
    <row r="130" s="7" customFormat="1" ht="14.25"/>
    <row r="131" s="7" customFormat="1" ht="14.25"/>
    <row r="132" s="7" customFormat="1" ht="14.25"/>
    <row r="133" s="7" customFormat="1" ht="14.25"/>
    <row r="134" s="7" customFormat="1" ht="14.25"/>
    <row r="135" s="7" customFormat="1" ht="14.25"/>
    <row r="136" s="7" customFormat="1" ht="14.25"/>
    <row r="137" s="7" customFormat="1" ht="14.25"/>
    <row r="138" s="7" customFormat="1" ht="14.25"/>
    <row r="139" s="7" customFormat="1" ht="14.25"/>
    <row r="140" s="7" customFormat="1" ht="14.25"/>
    <row r="141" s="7" customFormat="1" ht="14.25"/>
    <row r="142" s="7" customFormat="1" ht="14.25"/>
    <row r="143" s="7" customFormat="1" ht="14.25"/>
    <row r="144" s="7" customFormat="1" ht="14.25"/>
    <row r="145" s="7" customFormat="1" ht="14.25"/>
    <row r="146" s="7" customFormat="1" ht="14.25"/>
    <row r="147" s="7" customFormat="1" ht="14.25"/>
    <row r="148" s="7" customFormat="1" ht="14.25"/>
    <row r="149" s="7" customFormat="1" ht="14.25"/>
    <row r="150" s="7" customFormat="1" ht="14.25"/>
    <row r="151" s="7" customFormat="1" ht="14.25"/>
    <row r="152" s="7" customFormat="1" ht="14.25"/>
    <row r="153" s="7" customFormat="1" ht="14.25"/>
    <row r="154" s="7" customFormat="1" ht="14.25"/>
    <row r="155" s="7" customFormat="1" ht="14.25"/>
    <row r="156" s="7" customFormat="1" ht="14.25"/>
    <row r="157" s="7" customFormat="1" ht="14.25"/>
    <row r="158" s="7" customFormat="1" ht="14.25"/>
    <row r="159" s="7" customFormat="1" ht="14.25"/>
    <row r="160" s="7" customFormat="1" ht="14.25"/>
    <row r="161" s="7" customFormat="1" ht="14.25"/>
    <row r="162" s="7" customFormat="1" ht="14.25"/>
    <row r="163" s="7" customFormat="1" ht="14.25"/>
    <row r="164" s="7" customFormat="1" ht="14.25"/>
    <row r="165" s="7" customFormat="1" ht="14.25"/>
    <row r="166" s="7" customFormat="1" ht="14.25"/>
    <row r="167" s="7" customFormat="1" ht="14.25"/>
    <row r="168" s="7" customFormat="1" ht="14.25"/>
    <row r="169" s="7" customFormat="1" ht="14.25"/>
    <row r="170" s="7" customFormat="1" ht="14.25"/>
    <row r="171" s="7" customFormat="1" ht="14.25"/>
    <row r="172" s="7" customFormat="1" ht="14.25"/>
    <row r="173" s="7" customFormat="1" ht="14.25"/>
    <row r="174" s="7" customFormat="1" ht="14.25"/>
    <row r="175" s="7" customFormat="1" ht="14.25"/>
    <row r="176" s="7" customFormat="1" ht="14.25"/>
    <row r="177" s="7" customFormat="1" ht="14.25"/>
    <row r="178" s="7" customFormat="1" ht="14.25"/>
    <row r="179" s="7" customFormat="1" ht="14.25"/>
    <row r="180" s="7" customFormat="1" ht="14.25"/>
    <row r="181" s="7" customFormat="1" ht="14.25"/>
    <row r="182" s="7" customFormat="1" ht="14.25"/>
    <row r="183" s="7" customFormat="1" ht="14.25"/>
    <row r="184" s="7" customFormat="1" ht="14.25"/>
    <row r="185" s="7" customFormat="1" ht="14.25"/>
    <row r="186" s="7" customFormat="1" ht="14.25"/>
    <row r="187" s="7" customFormat="1" ht="14.25"/>
    <row r="188" s="7" customFormat="1" ht="14.25"/>
    <row r="189" s="7" customFormat="1" ht="14.25"/>
    <row r="190" s="7" customFormat="1" ht="14.25"/>
    <row r="191" s="7" customFormat="1" ht="14.25"/>
    <row r="192" s="7" customFormat="1" ht="14.25"/>
    <row r="193" s="7" customFormat="1" ht="14.25"/>
    <row r="194" s="7" customFormat="1" ht="14.25"/>
    <row r="195" s="7" customFormat="1" ht="14.25"/>
    <row r="196" s="7" customFormat="1" ht="14.25"/>
    <row r="197" s="7" customFormat="1" ht="14.25"/>
    <row r="198" spans="8:47" s="8" customFormat="1" ht="14.25"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</row>
    <row r="199" spans="8:47" s="8" customFormat="1" ht="14.25"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</row>
  </sheetData>
  <sheetProtection password="CC22" sheet="1" formatCells="0" formatColumns="0" formatRows="0" selectLockedCells="1"/>
  <mergeCells count="10">
    <mergeCell ref="A5:G5"/>
    <mergeCell ref="D21:D22"/>
    <mergeCell ref="A4:G4"/>
    <mergeCell ref="A6:B6"/>
    <mergeCell ref="A20:B20"/>
    <mergeCell ref="A24:B25"/>
    <mergeCell ref="A1:G1"/>
    <mergeCell ref="A2:G2"/>
    <mergeCell ref="A3:G3"/>
  </mergeCells>
  <dataValidations count="5">
    <dataValidation type="whole" allowBlank="1" showErrorMessage="1" prompt="Le QF saisi est supérieur à 726, merci de vous reportez dans la case du dessous" error="Le QF saisi est supérieur à 726, merci de vous reportez dans la case ci-dessous" sqref="C7 C10 C13 C16">
      <formula1>0</formula1>
      <formula2>726</formula2>
    </dataValidation>
    <dataValidation type="whole" operator="greaterThan" allowBlank="1" showInputMessage="1" showErrorMessage="1" error="Le QF saisi est inférieur à 727, merci de vous reportez dans la case ci-dessus" sqref="C8 C11 C14 C17">
      <formula1>726</formula1>
    </dataValidation>
    <dataValidation type="whole" allowBlank="1" showInputMessage="1" showErrorMessage="1" error="Le QF saisi est supérieur à 479, merci de vous reportez dans la case ci-dessous" sqref="C21">
      <formula1>0</formula1>
      <formula2>479</formula2>
    </dataValidation>
    <dataValidation type="whole" operator="greaterThan" allowBlank="1" showInputMessage="1" showErrorMessage="1" error="Le QF saisi est inférieur à 479, merci de vous reportez dans la case ci-dessus." sqref="C22">
      <formula1>479</formula1>
    </dataValidation>
    <dataValidation type="decimal" allowBlank="1" showInputMessage="1" showErrorMessage="1" error="La durée que vous avez saisie est supérieur à 3h, a ce jour aucun temps périscolaire ne dure plus de 3 heures. &#10;Veuillez saisir les heures en centièmes d'heures, n'hésitez pas à utiliser le tableau de conversion ci-dessous. " sqref="G21:G22">
      <formula1>0</formula1>
      <formula2>3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9" r:id="rId2"/>
  <rowBreaks count="1" manualBreakCount="1">
    <brk id="25" max="255" man="1"/>
  </rowBreaks>
  <ignoredErrors>
    <ignoredError sqref="E2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1"/>
  <sheetViews>
    <sheetView zoomScalePageLayoutView="0" workbookViewId="0" topLeftCell="A1">
      <selection activeCell="E3" sqref="E3"/>
    </sheetView>
  </sheetViews>
  <sheetFormatPr defaultColWidth="11.421875" defaultRowHeight="15"/>
  <cols>
    <col min="2" max="2" width="19.8515625" style="0" bestFit="1" customWidth="1"/>
    <col min="3" max="3" width="19.8515625" style="0" customWidth="1"/>
    <col min="4" max="4" width="13.8515625" style="0" bestFit="1" customWidth="1"/>
    <col min="5" max="5" width="14.00390625" style="0" bestFit="1" customWidth="1"/>
    <col min="6" max="6" width="13.140625" style="0" bestFit="1" customWidth="1"/>
  </cols>
  <sheetData>
    <row r="2" spans="2:6" ht="14.25">
      <c r="B2" t="s">
        <v>18</v>
      </c>
      <c r="C2" t="s">
        <v>22</v>
      </c>
      <c r="D2" t="s">
        <v>12</v>
      </c>
      <c r="E2" t="s">
        <v>10</v>
      </c>
      <c r="F2" t="s">
        <v>11</v>
      </c>
    </row>
    <row r="3" spans="2:6" ht="14.25">
      <c r="B3" t="s">
        <v>13</v>
      </c>
      <c r="D3" s="6">
        <v>0.0015</v>
      </c>
      <c r="E3" s="5">
        <v>0.46</v>
      </c>
      <c r="F3" s="5">
        <v>2.6</v>
      </c>
    </row>
    <row r="4" spans="2:6" ht="14.25">
      <c r="B4" t="s">
        <v>19</v>
      </c>
      <c r="D4" s="6">
        <v>0.00338</v>
      </c>
      <c r="E4" s="5">
        <v>2.7</v>
      </c>
      <c r="F4" s="5">
        <v>5.9</v>
      </c>
    </row>
    <row r="5" spans="2:6" ht="14.25">
      <c r="B5" t="s">
        <v>14</v>
      </c>
      <c r="D5" s="6">
        <v>0.0015</v>
      </c>
      <c r="E5" s="5">
        <v>0.46</v>
      </c>
      <c r="F5" s="5">
        <v>2.6</v>
      </c>
    </row>
    <row r="6" spans="2:6" ht="14.25">
      <c r="B6" t="s">
        <v>15</v>
      </c>
      <c r="C6" t="s">
        <v>20</v>
      </c>
      <c r="D6" s="6">
        <v>0.0085</v>
      </c>
      <c r="E6" s="5">
        <v>4.25</v>
      </c>
      <c r="F6" s="5">
        <v>11.18</v>
      </c>
    </row>
    <row r="7" spans="3:6" ht="14.25">
      <c r="C7" t="s">
        <v>21</v>
      </c>
      <c r="D7" s="6">
        <v>0.0067</v>
      </c>
      <c r="E7" s="5">
        <v>4.25</v>
      </c>
      <c r="F7" s="5">
        <v>11.18</v>
      </c>
    </row>
    <row r="8" spans="2:6" ht="14.25">
      <c r="B8" t="s">
        <v>5</v>
      </c>
      <c r="C8" t="s">
        <v>20</v>
      </c>
      <c r="D8" s="57">
        <v>0.004</v>
      </c>
      <c r="E8" s="58">
        <v>2.5</v>
      </c>
      <c r="F8" s="58">
        <v>6.38</v>
      </c>
    </row>
    <row r="9" spans="3:6" ht="14.25">
      <c r="C9" t="s">
        <v>21</v>
      </c>
      <c r="D9" s="57">
        <v>0.00375</v>
      </c>
      <c r="E9" s="58">
        <v>2.5</v>
      </c>
      <c r="F9" s="58">
        <v>6.38</v>
      </c>
    </row>
    <row r="10" spans="2:6" ht="14.25">
      <c r="B10" t="s">
        <v>16</v>
      </c>
      <c r="C10" t="s">
        <v>20</v>
      </c>
      <c r="D10" s="57">
        <v>0.0135</v>
      </c>
      <c r="E10" s="58">
        <v>7</v>
      </c>
      <c r="F10" s="58">
        <v>15.3</v>
      </c>
    </row>
    <row r="11" spans="3:6" ht="14.25">
      <c r="C11" t="s">
        <v>21</v>
      </c>
      <c r="D11" s="57">
        <v>0.009</v>
      </c>
      <c r="E11" s="58">
        <v>7</v>
      </c>
      <c r="F11" s="58">
        <v>15.3</v>
      </c>
    </row>
    <row r="12" spans="2:6" ht="14.25">
      <c r="B12" t="s">
        <v>17</v>
      </c>
      <c r="C12" t="s">
        <v>20</v>
      </c>
      <c r="D12" s="57">
        <v>0.008</v>
      </c>
      <c r="E12" s="58">
        <v>5</v>
      </c>
      <c r="F12" s="58">
        <v>12.75</v>
      </c>
    </row>
    <row r="13" spans="3:6" ht="14.25">
      <c r="C13" t="s">
        <v>21</v>
      </c>
      <c r="D13" s="57">
        <v>0.0075</v>
      </c>
      <c r="E13" s="58">
        <v>5</v>
      </c>
      <c r="F13" s="58">
        <v>12.75</v>
      </c>
    </row>
    <row r="14" spans="4:6" ht="14.25">
      <c r="D14" s="6"/>
      <c r="E14" s="5"/>
      <c r="F14" s="5"/>
    </row>
    <row r="17" ht="14.25">
      <c r="B17" t="s">
        <v>25</v>
      </c>
    </row>
    <row r="18" spans="2:3" ht="14.25">
      <c r="B18" t="s">
        <v>15</v>
      </c>
      <c r="C18">
        <v>2.2</v>
      </c>
    </row>
    <row r="19" spans="2:3" ht="14.25">
      <c r="B19" t="s">
        <v>5</v>
      </c>
      <c r="C19">
        <v>1.2</v>
      </c>
    </row>
    <row r="20" spans="2:3" ht="14.25">
      <c r="B20" t="s">
        <v>16</v>
      </c>
      <c r="C20">
        <v>4.4</v>
      </c>
    </row>
    <row r="21" spans="2:3" ht="14.25">
      <c r="B21" t="s">
        <v>17</v>
      </c>
      <c r="C21">
        <v>2.4</v>
      </c>
    </row>
  </sheetData>
  <sheetProtection password="CC22" sheet="1"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Josiane CAMPOLI 211</dc:creator>
  <cp:keywords/>
  <dc:description/>
  <cp:lastModifiedBy>Marine KABITI</cp:lastModifiedBy>
  <cp:lastPrinted>2020-04-09T13:25:35Z</cp:lastPrinted>
  <dcterms:created xsi:type="dcterms:W3CDTF">2019-08-22T09:24:56Z</dcterms:created>
  <dcterms:modified xsi:type="dcterms:W3CDTF">2020-10-27T19:01:54Z</dcterms:modified>
  <cp:category/>
  <cp:version/>
  <cp:contentType/>
  <cp:contentStatus/>
</cp:coreProperties>
</file>